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240" yWindow="105" windowWidth="14805" windowHeight="8010" tabRatio="746"/>
  </bookViews>
  <sheets>
    <sheet name="損益管理表" sheetId="3" r:id="rId1"/>
  </sheets>
  <calcPr calcId="145621"/>
</workbook>
</file>

<file path=xl/calcChain.xml><?xml version="1.0" encoding="utf-8"?>
<calcChain xmlns="http://schemas.openxmlformats.org/spreadsheetml/2006/main">
  <c r="W2" i="3" l="1"/>
  <c r="V2" i="3"/>
  <c r="H2" i="3"/>
  <c r="N2" i="3"/>
  <c r="S2" i="3"/>
  <c r="O2" i="3" l="1"/>
  <c r="M18" i="3" l="1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B18" i="3"/>
  <c r="H10" i="3"/>
  <c r="H15" i="3"/>
  <c r="N17" i="3"/>
  <c r="H17" i="3"/>
  <c r="H3" i="3"/>
  <c r="N16" i="3"/>
  <c r="H16" i="3"/>
  <c r="H9" i="3"/>
  <c r="H8" i="3"/>
  <c r="H11" i="3"/>
  <c r="H13" i="3"/>
  <c r="H5" i="3"/>
  <c r="H12" i="3"/>
  <c r="H7" i="3"/>
  <c r="H14" i="3"/>
  <c r="H6" i="3"/>
  <c r="H4" i="3"/>
  <c r="N9" i="3" l="1"/>
  <c r="O9" i="3" s="1"/>
  <c r="N13" i="3"/>
  <c r="O13" i="3" s="1"/>
  <c r="N5" i="3"/>
  <c r="O5" i="3" s="1"/>
  <c r="N12" i="3"/>
  <c r="O12" i="3" s="1"/>
  <c r="N15" i="3"/>
  <c r="O15" i="3" s="1"/>
  <c r="H18" i="3"/>
  <c r="N8" i="3"/>
  <c r="O8" i="3" s="1"/>
  <c r="O16" i="3"/>
  <c r="N7" i="3"/>
  <c r="O7" i="3" s="1"/>
  <c r="N6" i="3"/>
  <c r="O6" i="3" s="1"/>
  <c r="L18" i="3"/>
  <c r="N14" i="3"/>
  <c r="O14" i="3" s="1"/>
  <c r="N11" i="3"/>
  <c r="O11" i="3" s="1"/>
  <c r="N3" i="3"/>
  <c r="O3" i="3" s="1"/>
  <c r="N4" i="3"/>
  <c r="O4" i="3" s="1"/>
  <c r="N10" i="3"/>
  <c r="O10" i="3" s="1"/>
  <c r="O17" i="3"/>
  <c r="I18" i="3"/>
  <c r="N18" i="3" l="1"/>
</calcChain>
</file>

<file path=xl/comments1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記録例
消してご利用ください。</t>
        </r>
      </text>
    </comment>
  </commentList>
</comments>
</file>

<file path=xl/sharedStrings.xml><?xml version="1.0" encoding="utf-8"?>
<sst xmlns="http://schemas.openxmlformats.org/spreadsheetml/2006/main" count="31" uniqueCount="30">
  <si>
    <t>保有日数</t>
    <rPh sb="0" eb="2">
      <t>ホユウ</t>
    </rPh>
    <rPh sb="2" eb="4">
      <t>ニッスウ</t>
    </rPh>
    <phoneticPr fontId="1"/>
  </si>
  <si>
    <t>コード</t>
    <phoneticPr fontId="1"/>
  </si>
  <si>
    <t>銘柄名</t>
    <rPh sb="0" eb="2">
      <t>メイガラ</t>
    </rPh>
    <rPh sb="2" eb="3">
      <t>ナ</t>
    </rPh>
    <phoneticPr fontId="1"/>
  </si>
  <si>
    <t>保有状況</t>
    <rPh sb="0" eb="2">
      <t>ホユウ</t>
    </rPh>
    <rPh sb="2" eb="4">
      <t>ジョウキョウ</t>
    </rPh>
    <phoneticPr fontId="1"/>
  </si>
  <si>
    <t>売買日</t>
    <rPh sb="0" eb="2">
      <t>バイバイ</t>
    </rPh>
    <rPh sb="2" eb="3">
      <t>ヒ</t>
    </rPh>
    <phoneticPr fontId="1"/>
  </si>
  <si>
    <t>売買種別</t>
    <rPh sb="0" eb="2">
      <t>バイバイ</t>
    </rPh>
    <rPh sb="2" eb="4">
      <t>シュベツ</t>
    </rPh>
    <phoneticPr fontId="1"/>
  </si>
  <si>
    <t>買値(売値)</t>
    <rPh sb="0" eb="2">
      <t>カイネ</t>
    </rPh>
    <rPh sb="3" eb="5">
      <t>ウリネ</t>
    </rPh>
    <phoneticPr fontId="1"/>
  </si>
  <si>
    <t>売買株数</t>
    <rPh sb="0" eb="2">
      <t>バイバイ</t>
    </rPh>
    <rPh sb="2" eb="4">
      <t>カブスウ</t>
    </rPh>
    <phoneticPr fontId="1"/>
  </si>
  <si>
    <t>売買金額</t>
    <rPh sb="0" eb="2">
      <t>バイバイ</t>
    </rPh>
    <rPh sb="2" eb="4">
      <t>キンガク</t>
    </rPh>
    <phoneticPr fontId="1"/>
  </si>
  <si>
    <t>決済日</t>
    <rPh sb="0" eb="2">
      <t>ケッサイ</t>
    </rPh>
    <rPh sb="2" eb="3">
      <t>ヒ</t>
    </rPh>
    <phoneticPr fontId="1"/>
  </si>
  <si>
    <t>決済価格</t>
    <rPh sb="0" eb="2">
      <t>ケッサイ</t>
    </rPh>
    <rPh sb="2" eb="4">
      <t>カカク</t>
    </rPh>
    <phoneticPr fontId="1"/>
  </si>
  <si>
    <t>最終損益</t>
    <rPh sb="0" eb="2">
      <t>サイシュウ</t>
    </rPh>
    <rPh sb="2" eb="4">
      <t>ソンエキ</t>
    </rPh>
    <phoneticPr fontId="1"/>
  </si>
  <si>
    <t>最終損益率</t>
    <rPh sb="0" eb="2">
      <t>サイシュウ</t>
    </rPh>
    <rPh sb="2" eb="4">
      <t>ソンエキ</t>
    </rPh>
    <rPh sb="4" eb="5">
      <t>リツ</t>
    </rPh>
    <phoneticPr fontId="1"/>
  </si>
  <si>
    <t>決済済</t>
  </si>
  <si>
    <t>買い</t>
  </si>
  <si>
    <t>手数料</t>
    <rPh sb="0" eb="3">
      <t>テスウリョウ</t>
    </rPh>
    <phoneticPr fontId="1"/>
  </si>
  <si>
    <t>配当</t>
    <rPh sb="0" eb="2">
      <t>ハイトウ</t>
    </rPh>
    <phoneticPr fontId="1"/>
  </si>
  <si>
    <t>振り返り</t>
    <rPh sb="0" eb="1">
      <t>フ</t>
    </rPh>
    <rPh sb="2" eb="3">
      <t>カエ</t>
    </rPh>
    <phoneticPr fontId="1"/>
  </si>
  <si>
    <t>評価</t>
    <rPh sb="0" eb="2">
      <t>ヒョウカ</t>
    </rPh>
    <phoneticPr fontId="1"/>
  </si>
  <si>
    <t>スパン</t>
    <phoneticPr fontId="1"/>
  </si>
  <si>
    <t>利食益</t>
    <rPh sb="0" eb="2">
      <t>リグ</t>
    </rPh>
    <rPh sb="2" eb="3">
      <t>エキ</t>
    </rPh>
    <phoneticPr fontId="1"/>
  </si>
  <si>
    <t>SL損</t>
    <rPh sb="2" eb="3">
      <t>ソン</t>
    </rPh>
    <phoneticPr fontId="1"/>
  </si>
  <si>
    <t>チャート</t>
    <phoneticPr fontId="1"/>
  </si>
  <si>
    <t>ハイアス・アンド・カンパニー</t>
  </si>
  <si>
    <t>長期</t>
    <rPh sb="0" eb="2">
      <t>チョウキ</t>
    </rPh>
    <phoneticPr fontId="1"/>
  </si>
  <si>
    <t>下値抵抗線</t>
    <rPh sb="0" eb="2">
      <t>シタネ</t>
    </rPh>
    <rPh sb="2" eb="5">
      <t>テイコウセン</t>
    </rPh>
    <phoneticPr fontId="1"/>
  </si>
  <si>
    <t>想定利食いポイントで利食いをしなかった</t>
    <rPh sb="0" eb="4">
      <t>ソウテイリグ</t>
    </rPh>
    <rPh sb="10" eb="12">
      <t>リグ</t>
    </rPh>
    <phoneticPr fontId="1"/>
  </si>
  <si>
    <t>△</t>
    <phoneticPr fontId="1"/>
  </si>
  <si>
    <t>利食い</t>
    <rPh sb="0" eb="2">
      <t>リグ</t>
    </rPh>
    <phoneticPr fontId="1"/>
  </si>
  <si>
    <t>損切り</t>
    <rPh sb="0" eb="2">
      <t>ソンギ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</si>
</sst>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/>
    <xf numFmtId="0" fontId="4" fillId="0" borderId="0" xfId="0" applyFont="1" applyBorder="1" applyAlignment="1">
      <alignment vertical="center" shrinkToFit="1"/>
    </xf>
    <xf numFmtId="49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3" fillId="3" borderId="1" xfId="0" applyNumberFormat="1" applyFont="1" applyFill="1" applyBorder="1" applyAlignment="1" applyProtection="1">
      <alignment vertical="center" shrinkToFit="1"/>
      <protection locked="0"/>
    </xf>
    <xf numFmtId="14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 applyProtection="1">
      <alignment horizontal="center" vertical="center"/>
      <protection locked="0"/>
    </xf>
    <xf numFmtId="10" fontId="0" fillId="2" borderId="1" xfId="0" applyNumberFormat="1" applyFill="1" applyBorder="1" applyAlignment="1" applyProtection="1">
      <alignment horizontal="center" vertical="center" shrinkToFit="1"/>
      <protection locked="0"/>
    </xf>
    <xf numFmtId="178" fontId="0" fillId="2" borderId="1" xfId="0" applyNumberFormat="1" applyFill="1" applyBorder="1" applyAlignment="1" applyProtection="1">
      <alignment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shrinkToFit="1"/>
      <protection locked="0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8" fontId="0" fillId="0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Fill="1" applyBorder="1" applyAlignment="1" applyProtection="1">
      <alignment horizontal="center" vertical="center" shrinkToFit="1"/>
      <protection locked="0"/>
    </xf>
    <xf numFmtId="178" fontId="0" fillId="0" borderId="1" xfId="0" applyNumberFormat="1" applyBorder="1" applyAlignment="1" applyProtection="1">
      <alignment vertical="center" shrinkToFit="1"/>
      <protection locked="0"/>
    </xf>
    <xf numFmtId="177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178" fontId="3" fillId="3" borderId="1" xfId="0" applyNumberFormat="1" applyFont="1" applyFill="1" applyBorder="1" applyAlignment="1" applyProtection="1">
      <alignment horizontal="right" vertical="center" shrinkToFit="1"/>
      <protection locked="0"/>
    </xf>
    <xf numFmtId="178" fontId="0" fillId="2" borderId="1" xfId="0" applyNumberFormat="1" applyFill="1" applyBorder="1" applyAlignment="1" applyProtection="1">
      <alignment horizontal="right" vertical="center"/>
      <protection locked="0"/>
    </xf>
    <xf numFmtId="10" fontId="0" fillId="2" borderId="1" xfId="0" applyNumberFormat="1" applyFill="1" applyBorder="1" applyAlignment="1" applyProtection="1">
      <alignment horizontal="right" vertical="center"/>
      <protection locked="0"/>
    </xf>
    <xf numFmtId="177" fontId="3" fillId="3" borderId="1" xfId="0" applyNumberFormat="1" applyFont="1" applyFill="1" applyBorder="1" applyAlignment="1" applyProtection="1">
      <alignment horizontal="right" vertical="center" shrinkToFit="1"/>
      <protection locked="0"/>
    </xf>
    <xf numFmtId="14" fontId="0" fillId="2" borderId="1" xfId="0" applyNumberFormat="1" applyFill="1" applyBorder="1" applyAlignment="1" applyProtection="1">
      <alignment horizontal="right" vertical="center"/>
      <protection locked="0"/>
    </xf>
    <xf numFmtId="14" fontId="3" fillId="3" borderId="1" xfId="0" applyNumberFormat="1" applyFont="1" applyFill="1" applyBorder="1" applyAlignment="1" applyProtection="1">
      <alignment horizontal="right" vertical="center" shrinkToFit="1"/>
      <protection locked="0"/>
    </xf>
    <xf numFmtId="14" fontId="0" fillId="0" borderId="1" xfId="0" applyNumberFormat="1" applyFill="1" applyBorder="1" applyAlignment="1" applyProtection="1">
      <alignment horizontal="right" vertical="center"/>
      <protection locked="0"/>
    </xf>
    <xf numFmtId="178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 shrinkToFit="1"/>
      <protection locked="0"/>
    </xf>
    <xf numFmtId="178" fontId="0" fillId="0" borderId="1" xfId="0" applyNumberFormat="1" applyBorder="1" applyAlignment="1" applyProtection="1">
      <alignment horizontal="right" vertical="center" shrinkToFit="1"/>
      <protection locked="0"/>
    </xf>
    <xf numFmtId="10" fontId="0" fillId="2" borderId="1" xfId="0" applyNumberFormat="1" applyFill="1" applyBorder="1" applyAlignment="1" applyProtection="1">
      <alignment horizontal="right" vertical="center" shrinkToFit="1"/>
      <protection locked="0"/>
    </xf>
    <xf numFmtId="178" fontId="0" fillId="2" borderId="1" xfId="0" applyNumberFormat="1" applyFill="1" applyBorder="1" applyAlignment="1" applyProtection="1">
      <alignment horizontal="right" vertical="center" shrinkToFit="1"/>
      <protection locked="0"/>
    </xf>
    <xf numFmtId="178" fontId="2" fillId="2" borderId="1" xfId="0" applyNumberFormat="1" applyFont="1" applyFill="1" applyBorder="1" applyAlignment="1" applyProtection="1">
      <alignment horizontal="right" vertical="center"/>
      <protection locked="0"/>
    </xf>
    <xf numFmtId="178" fontId="0" fillId="0" borderId="1" xfId="0" applyNumberFormat="1" applyFill="1" applyBorder="1" applyAlignment="1" applyProtection="1">
      <alignment horizontal="right" vertical="center" shrinkToFit="1"/>
      <protection locked="0"/>
    </xf>
    <xf numFmtId="177" fontId="3" fillId="3" borderId="2" xfId="0" applyNumberFormat="1" applyFont="1" applyFill="1" applyBorder="1" applyAlignment="1" applyProtection="1">
      <alignment horizontal="right" vertical="center" shrinkToFit="1"/>
      <protection locked="0"/>
    </xf>
    <xf numFmtId="178" fontId="0" fillId="0" borderId="2" xfId="0" applyNumberFormat="1" applyFill="1" applyBorder="1" applyAlignment="1" applyProtection="1">
      <alignment horizontal="right" vertical="center"/>
      <protection locked="0"/>
    </xf>
    <xf numFmtId="178" fontId="0" fillId="2" borderId="2" xfId="0" applyNumberFormat="1" applyFill="1" applyBorder="1" applyAlignment="1" applyProtection="1">
      <alignment horizontal="right" vertical="center"/>
      <protection locked="0"/>
    </xf>
    <xf numFmtId="178" fontId="0" fillId="0" borderId="2" xfId="0" applyNumberForma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Medium9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8"/>
  <sheetViews>
    <sheetView showGridLines="0" tabSelected="1" view="pageBreakPreview" zoomScale="70" zoomScaleNormal="100" zoomScaleSheetLayoutView="70" workbookViewId="0"/>
  </sheetViews>
  <sheetFormatPr defaultRowHeight="13.5"/>
  <cols>
    <col min="1" max="1" width="6.75" style="3" customWidth="1"/>
    <col min="2" max="2" width="28.75" style="3" customWidth="1"/>
    <col min="3" max="3" width="9.5" style="3" customWidth="1"/>
    <col min="4" max="4" width="10.625" style="3" customWidth="1"/>
    <col min="5" max="5" width="10.5" style="3" customWidth="1"/>
    <col min="6" max="6" width="9.875" style="3" customWidth="1"/>
    <col min="7" max="8" width="9.125" style="3" customWidth="1"/>
    <col min="9" max="9" width="8.5" style="3" customWidth="1"/>
    <col min="10" max="10" width="10.625" style="3" customWidth="1"/>
    <col min="11" max="11" width="9" style="3"/>
    <col min="12" max="12" width="6.75" style="3" customWidth="1"/>
    <col min="13" max="13" width="6.5" style="3" customWidth="1"/>
    <col min="14" max="14" width="8.625" style="3" customWidth="1"/>
    <col min="15" max="15" width="10.625" style="3" customWidth="1"/>
    <col min="16" max="16" width="6.625" style="3" customWidth="1"/>
    <col min="17" max="18" width="8.125" style="3" customWidth="1"/>
    <col min="19" max="19" width="8.875" style="3" customWidth="1"/>
    <col min="20" max="23" width="8.125" style="3" customWidth="1"/>
    <col min="24" max="24" width="58.625" style="3" customWidth="1"/>
    <col min="25" max="16384" width="9" style="3"/>
  </cols>
  <sheetData>
    <row r="1" spans="1:24" s="4" customFormat="1" ht="24.75" customHeight="1">
      <c r="A1" s="5" t="s">
        <v>1</v>
      </c>
      <c r="B1" s="6" t="s">
        <v>2</v>
      </c>
      <c r="C1" s="7" t="s">
        <v>3</v>
      </c>
      <c r="D1" s="32" t="s">
        <v>4</v>
      </c>
      <c r="E1" s="8" t="s">
        <v>5</v>
      </c>
      <c r="F1" s="30" t="s">
        <v>6</v>
      </c>
      <c r="G1" s="30" t="s">
        <v>7</v>
      </c>
      <c r="H1" s="30" t="s">
        <v>8</v>
      </c>
      <c r="I1" s="41" t="s">
        <v>15</v>
      </c>
      <c r="J1" s="27" t="s">
        <v>9</v>
      </c>
      <c r="K1" s="30" t="s">
        <v>10</v>
      </c>
      <c r="L1" s="30" t="s">
        <v>15</v>
      </c>
      <c r="M1" s="30" t="s">
        <v>16</v>
      </c>
      <c r="N1" s="27" t="s">
        <v>11</v>
      </c>
      <c r="O1" s="27" t="s">
        <v>12</v>
      </c>
      <c r="P1" s="9" t="s">
        <v>18</v>
      </c>
      <c r="Q1" s="9" t="s">
        <v>19</v>
      </c>
      <c r="R1" s="9" t="s">
        <v>22</v>
      </c>
      <c r="S1" s="27" t="s">
        <v>0</v>
      </c>
      <c r="T1" s="27" t="s">
        <v>28</v>
      </c>
      <c r="U1" s="27" t="s">
        <v>29</v>
      </c>
      <c r="V1" s="27" t="s">
        <v>20</v>
      </c>
      <c r="W1" s="27" t="s">
        <v>21</v>
      </c>
      <c r="X1" s="26" t="s">
        <v>17</v>
      </c>
    </row>
    <row r="2" spans="1:24" s="1" customFormat="1" ht="20.25" customHeight="1">
      <c r="A2" s="10">
        <v>6192</v>
      </c>
      <c r="B2" s="11" t="s">
        <v>23</v>
      </c>
      <c r="C2" s="10" t="s">
        <v>13</v>
      </c>
      <c r="D2" s="31">
        <v>42870</v>
      </c>
      <c r="E2" s="12" t="s">
        <v>14</v>
      </c>
      <c r="F2" s="28">
        <v>179</v>
      </c>
      <c r="G2" s="28">
        <v>2100</v>
      </c>
      <c r="H2" s="28">
        <f t="shared" ref="H2:H17" si="0">F2*G2</f>
        <v>375900</v>
      </c>
      <c r="I2" s="42">
        <v>206</v>
      </c>
      <c r="J2" s="28">
        <v>43257</v>
      </c>
      <c r="K2" s="28">
        <v>489</v>
      </c>
      <c r="L2" s="28">
        <v>628</v>
      </c>
      <c r="M2" s="28">
        <v>8400</v>
      </c>
      <c r="N2" s="34">
        <f t="shared" ref="N2:N17" si="1">IF(E2="買い",(K2-F2)*G2,(F2-K2)*G2)-I2-L2+M2</f>
        <v>658566</v>
      </c>
      <c r="O2" s="29">
        <f t="shared" ref="O2:O17" si="2">N2/H2</f>
        <v>1.7519712689545093</v>
      </c>
      <c r="P2" s="13" t="s">
        <v>27</v>
      </c>
      <c r="Q2" s="13" t="s">
        <v>24</v>
      </c>
      <c r="R2" s="14" t="s">
        <v>25</v>
      </c>
      <c r="S2" s="38">
        <f t="shared" ref="S2:S17" si="3">DAYS360(D2,J2)</f>
        <v>381</v>
      </c>
      <c r="T2" s="38">
        <v>316</v>
      </c>
      <c r="U2" s="38">
        <v>163</v>
      </c>
      <c r="V2" s="38">
        <f t="shared" ref="V2:W2" si="4">IF($E2="買い",(T2-$F2)*$G2,($F2-T2)*$G2)</f>
        <v>287700</v>
      </c>
      <c r="W2" s="38">
        <f t="shared" si="4"/>
        <v>-33600</v>
      </c>
      <c r="X2" s="15" t="s">
        <v>26</v>
      </c>
    </row>
    <row r="3" spans="1:24" s="1" customFormat="1" ht="20.25" customHeight="1">
      <c r="A3" s="10"/>
      <c r="B3" s="11"/>
      <c r="C3" s="10"/>
      <c r="D3" s="31"/>
      <c r="E3" s="12"/>
      <c r="F3" s="28"/>
      <c r="G3" s="28"/>
      <c r="H3" s="28">
        <f t="shared" si="0"/>
        <v>0</v>
      </c>
      <c r="I3" s="42"/>
      <c r="J3" s="28"/>
      <c r="K3" s="28"/>
      <c r="L3" s="28"/>
      <c r="M3" s="28"/>
      <c r="N3" s="34">
        <f t="shared" si="1"/>
        <v>0</v>
      </c>
      <c r="O3" s="29" t="e">
        <f t="shared" si="2"/>
        <v>#DIV/0!</v>
      </c>
      <c r="P3" s="13"/>
      <c r="Q3" s="13"/>
      <c r="R3" s="14"/>
      <c r="S3" s="38">
        <f t="shared" si="3"/>
        <v>0</v>
      </c>
      <c r="T3" s="38"/>
      <c r="U3" s="38"/>
      <c r="V3" s="38"/>
      <c r="W3" s="38"/>
      <c r="X3" s="15"/>
    </row>
    <row r="4" spans="1:24" s="1" customFormat="1" ht="20.25" customHeight="1">
      <c r="A4" s="16"/>
      <c r="B4" s="11"/>
      <c r="C4" s="10"/>
      <c r="D4" s="31"/>
      <c r="E4" s="12"/>
      <c r="F4" s="39"/>
      <c r="G4" s="28"/>
      <c r="H4" s="28">
        <f t="shared" si="0"/>
        <v>0</v>
      </c>
      <c r="I4" s="43"/>
      <c r="J4" s="28"/>
      <c r="K4" s="28"/>
      <c r="L4" s="28"/>
      <c r="M4" s="28"/>
      <c r="N4" s="34">
        <f t="shared" si="1"/>
        <v>0</v>
      </c>
      <c r="O4" s="29" t="e">
        <f t="shared" si="2"/>
        <v>#DIV/0!</v>
      </c>
      <c r="P4" s="13"/>
      <c r="Q4" s="13"/>
      <c r="R4" s="14"/>
      <c r="S4" s="38">
        <f t="shared" si="3"/>
        <v>0</v>
      </c>
      <c r="T4" s="38"/>
      <c r="U4" s="38"/>
      <c r="V4" s="38"/>
      <c r="W4" s="38"/>
      <c r="X4" s="15"/>
    </row>
    <row r="5" spans="1:24" s="1" customFormat="1" ht="20.25" customHeight="1">
      <c r="A5" s="16"/>
      <c r="B5" s="11"/>
      <c r="C5" s="10"/>
      <c r="D5" s="31"/>
      <c r="E5" s="12"/>
      <c r="F5" s="39"/>
      <c r="G5" s="28"/>
      <c r="H5" s="28">
        <f t="shared" si="0"/>
        <v>0</v>
      </c>
      <c r="I5" s="43"/>
      <c r="J5" s="28"/>
      <c r="K5" s="28"/>
      <c r="L5" s="28"/>
      <c r="M5" s="28"/>
      <c r="N5" s="34">
        <f t="shared" si="1"/>
        <v>0</v>
      </c>
      <c r="O5" s="29" t="e">
        <f t="shared" si="2"/>
        <v>#DIV/0!</v>
      </c>
      <c r="P5" s="13"/>
      <c r="Q5" s="13"/>
      <c r="R5" s="14"/>
      <c r="S5" s="38">
        <f t="shared" si="3"/>
        <v>0</v>
      </c>
      <c r="T5" s="38"/>
      <c r="U5" s="38"/>
      <c r="V5" s="38"/>
      <c r="W5" s="38"/>
      <c r="X5" s="15"/>
    </row>
    <row r="6" spans="1:24" s="1" customFormat="1" ht="20.25" customHeight="1">
      <c r="A6" s="17"/>
      <c r="B6" s="18"/>
      <c r="C6" s="17"/>
      <c r="D6" s="33"/>
      <c r="E6" s="19"/>
      <c r="F6" s="34"/>
      <c r="G6" s="34"/>
      <c r="H6" s="34">
        <f t="shared" si="0"/>
        <v>0</v>
      </c>
      <c r="I6" s="42"/>
      <c r="J6" s="34"/>
      <c r="K6" s="34"/>
      <c r="L6" s="34"/>
      <c r="M6" s="34"/>
      <c r="N6" s="34">
        <f t="shared" si="1"/>
        <v>0</v>
      </c>
      <c r="O6" s="29" t="e">
        <f t="shared" si="2"/>
        <v>#DIV/0!</v>
      </c>
      <c r="P6" s="13"/>
      <c r="Q6" s="13"/>
      <c r="R6" s="14"/>
      <c r="S6" s="38">
        <f t="shared" si="3"/>
        <v>0</v>
      </c>
      <c r="T6" s="38"/>
      <c r="U6" s="38"/>
      <c r="V6" s="38"/>
      <c r="W6" s="38"/>
      <c r="X6" s="20"/>
    </row>
    <row r="7" spans="1:24" s="1" customFormat="1" ht="20.25" customHeight="1">
      <c r="A7" s="17"/>
      <c r="B7" s="18"/>
      <c r="C7" s="17"/>
      <c r="D7" s="33"/>
      <c r="E7" s="19"/>
      <c r="F7" s="34"/>
      <c r="G7" s="34"/>
      <c r="H7" s="34">
        <f t="shared" si="0"/>
        <v>0</v>
      </c>
      <c r="I7" s="42"/>
      <c r="J7" s="34"/>
      <c r="K7" s="34"/>
      <c r="L7" s="34"/>
      <c r="M7" s="34"/>
      <c r="N7" s="34">
        <f t="shared" si="1"/>
        <v>0</v>
      </c>
      <c r="O7" s="29" t="e">
        <f t="shared" si="2"/>
        <v>#DIV/0!</v>
      </c>
      <c r="P7" s="13"/>
      <c r="Q7" s="13"/>
      <c r="R7" s="14"/>
      <c r="S7" s="38">
        <f t="shared" si="3"/>
        <v>0</v>
      </c>
      <c r="T7" s="38"/>
      <c r="U7" s="38"/>
      <c r="V7" s="38"/>
      <c r="W7" s="38"/>
      <c r="X7" s="20"/>
    </row>
    <row r="8" spans="1:24" s="1" customFormat="1" ht="20.25" customHeight="1">
      <c r="A8" s="17"/>
      <c r="B8" s="18"/>
      <c r="C8" s="17"/>
      <c r="D8" s="33"/>
      <c r="E8" s="19"/>
      <c r="F8" s="34"/>
      <c r="G8" s="34"/>
      <c r="H8" s="34">
        <f t="shared" si="0"/>
        <v>0</v>
      </c>
      <c r="I8" s="42"/>
      <c r="J8" s="34"/>
      <c r="K8" s="34"/>
      <c r="L8" s="34"/>
      <c r="M8" s="34"/>
      <c r="N8" s="34">
        <f t="shared" si="1"/>
        <v>0</v>
      </c>
      <c r="O8" s="29" t="e">
        <f t="shared" si="2"/>
        <v>#DIV/0!</v>
      </c>
      <c r="P8" s="13"/>
      <c r="Q8" s="13"/>
      <c r="R8" s="14"/>
      <c r="S8" s="38">
        <f t="shared" si="3"/>
        <v>0</v>
      </c>
      <c r="T8" s="38"/>
      <c r="U8" s="38"/>
      <c r="V8" s="38"/>
      <c r="W8" s="38"/>
      <c r="X8" s="20"/>
    </row>
    <row r="9" spans="1:24" s="1" customFormat="1" ht="20.25" customHeight="1">
      <c r="A9" s="17"/>
      <c r="B9" s="18"/>
      <c r="C9" s="17"/>
      <c r="D9" s="33"/>
      <c r="E9" s="19"/>
      <c r="F9" s="34"/>
      <c r="G9" s="34"/>
      <c r="H9" s="34">
        <f t="shared" si="0"/>
        <v>0</v>
      </c>
      <c r="I9" s="42"/>
      <c r="J9" s="34"/>
      <c r="K9" s="34"/>
      <c r="L9" s="34"/>
      <c r="M9" s="34"/>
      <c r="N9" s="34">
        <f t="shared" si="1"/>
        <v>0</v>
      </c>
      <c r="O9" s="29" t="e">
        <f t="shared" si="2"/>
        <v>#DIV/0!</v>
      </c>
      <c r="P9" s="13"/>
      <c r="Q9" s="13"/>
      <c r="R9" s="14"/>
      <c r="S9" s="38">
        <f t="shared" si="3"/>
        <v>0</v>
      </c>
      <c r="T9" s="38"/>
      <c r="U9" s="38"/>
      <c r="V9" s="38"/>
      <c r="W9" s="38"/>
      <c r="X9" s="20"/>
    </row>
    <row r="10" spans="1:24" s="1" customFormat="1" ht="20.25" customHeight="1">
      <c r="A10" s="17"/>
      <c r="B10" s="18"/>
      <c r="C10" s="17"/>
      <c r="D10" s="33"/>
      <c r="E10" s="19"/>
      <c r="F10" s="34"/>
      <c r="G10" s="34"/>
      <c r="H10" s="34">
        <f t="shared" si="0"/>
        <v>0</v>
      </c>
      <c r="I10" s="42"/>
      <c r="J10" s="34"/>
      <c r="K10" s="34"/>
      <c r="L10" s="34"/>
      <c r="M10" s="34"/>
      <c r="N10" s="34">
        <f t="shared" si="1"/>
        <v>0</v>
      </c>
      <c r="O10" s="29" t="e">
        <f t="shared" si="2"/>
        <v>#DIV/0!</v>
      </c>
      <c r="P10" s="13"/>
      <c r="Q10" s="13"/>
      <c r="R10" s="14"/>
      <c r="S10" s="38">
        <f t="shared" si="3"/>
        <v>0</v>
      </c>
      <c r="T10" s="38"/>
      <c r="U10" s="38"/>
      <c r="V10" s="38"/>
      <c r="W10" s="38"/>
      <c r="X10" s="20"/>
    </row>
    <row r="11" spans="1:24" s="1" customFormat="1" ht="20.25" customHeight="1">
      <c r="A11" s="17"/>
      <c r="B11" s="18"/>
      <c r="C11" s="17"/>
      <c r="D11" s="33"/>
      <c r="E11" s="19"/>
      <c r="F11" s="34"/>
      <c r="G11" s="34"/>
      <c r="H11" s="34">
        <f t="shared" si="0"/>
        <v>0</v>
      </c>
      <c r="I11" s="42"/>
      <c r="J11" s="34"/>
      <c r="K11" s="34"/>
      <c r="L11" s="34"/>
      <c r="M11" s="34"/>
      <c r="N11" s="34">
        <f t="shared" si="1"/>
        <v>0</v>
      </c>
      <c r="O11" s="29" t="e">
        <f t="shared" si="2"/>
        <v>#DIV/0!</v>
      </c>
      <c r="P11" s="13"/>
      <c r="Q11" s="13"/>
      <c r="R11" s="14"/>
      <c r="S11" s="38">
        <f t="shared" si="3"/>
        <v>0</v>
      </c>
      <c r="T11" s="38"/>
      <c r="U11" s="38"/>
      <c r="V11" s="38"/>
      <c r="W11" s="38"/>
      <c r="X11" s="20"/>
    </row>
    <row r="12" spans="1:24" s="1" customFormat="1" ht="20.25" customHeight="1">
      <c r="A12" s="17"/>
      <c r="B12" s="18"/>
      <c r="C12" s="17"/>
      <c r="D12" s="33"/>
      <c r="E12" s="19"/>
      <c r="F12" s="34"/>
      <c r="G12" s="34"/>
      <c r="H12" s="34">
        <f t="shared" si="0"/>
        <v>0</v>
      </c>
      <c r="I12" s="42"/>
      <c r="J12" s="34"/>
      <c r="K12" s="34"/>
      <c r="L12" s="34"/>
      <c r="M12" s="34"/>
      <c r="N12" s="34">
        <f t="shared" si="1"/>
        <v>0</v>
      </c>
      <c r="O12" s="29" t="e">
        <f t="shared" si="2"/>
        <v>#DIV/0!</v>
      </c>
      <c r="P12" s="13"/>
      <c r="Q12" s="13"/>
      <c r="R12" s="14"/>
      <c r="S12" s="38">
        <f t="shared" si="3"/>
        <v>0</v>
      </c>
      <c r="T12" s="38"/>
      <c r="U12" s="38"/>
      <c r="V12" s="38"/>
      <c r="W12" s="38"/>
      <c r="X12" s="20"/>
    </row>
    <row r="13" spans="1:24" s="1" customFormat="1" ht="20.25" customHeight="1">
      <c r="A13" s="17"/>
      <c r="B13" s="18"/>
      <c r="C13" s="17"/>
      <c r="D13" s="33"/>
      <c r="E13" s="19"/>
      <c r="F13" s="34"/>
      <c r="G13" s="34"/>
      <c r="H13" s="34">
        <f t="shared" si="0"/>
        <v>0</v>
      </c>
      <c r="I13" s="42"/>
      <c r="J13" s="34"/>
      <c r="K13" s="34"/>
      <c r="L13" s="34"/>
      <c r="M13" s="34"/>
      <c r="N13" s="34">
        <f t="shared" si="1"/>
        <v>0</v>
      </c>
      <c r="O13" s="29" t="e">
        <f t="shared" si="2"/>
        <v>#DIV/0!</v>
      </c>
      <c r="P13" s="13"/>
      <c r="Q13" s="13"/>
      <c r="R13" s="14"/>
      <c r="S13" s="38">
        <f t="shared" si="3"/>
        <v>0</v>
      </c>
      <c r="T13" s="38"/>
      <c r="U13" s="38"/>
      <c r="V13" s="38"/>
      <c r="W13" s="38"/>
      <c r="X13" s="20"/>
    </row>
    <row r="14" spans="1:24" s="1" customFormat="1" ht="20.25" customHeight="1">
      <c r="A14" s="17"/>
      <c r="B14" s="18"/>
      <c r="C14" s="17"/>
      <c r="D14" s="33"/>
      <c r="E14" s="19"/>
      <c r="F14" s="34"/>
      <c r="G14" s="34"/>
      <c r="H14" s="34">
        <f t="shared" si="0"/>
        <v>0</v>
      </c>
      <c r="I14" s="42"/>
      <c r="J14" s="34"/>
      <c r="K14" s="34"/>
      <c r="L14" s="34"/>
      <c r="M14" s="34"/>
      <c r="N14" s="34">
        <f t="shared" si="1"/>
        <v>0</v>
      </c>
      <c r="O14" s="29" t="e">
        <f t="shared" si="2"/>
        <v>#DIV/0!</v>
      </c>
      <c r="P14" s="13"/>
      <c r="Q14" s="13"/>
      <c r="R14" s="14"/>
      <c r="S14" s="38">
        <f t="shared" si="3"/>
        <v>0</v>
      </c>
      <c r="T14" s="38"/>
      <c r="U14" s="38"/>
      <c r="V14" s="38"/>
      <c r="W14" s="38"/>
      <c r="X14" s="20"/>
    </row>
    <row r="15" spans="1:24" s="1" customFormat="1" ht="20.25" customHeight="1">
      <c r="A15" s="17"/>
      <c r="B15" s="18"/>
      <c r="C15" s="17"/>
      <c r="D15" s="33"/>
      <c r="E15" s="19"/>
      <c r="F15" s="34"/>
      <c r="G15" s="34"/>
      <c r="H15" s="34">
        <f t="shared" si="0"/>
        <v>0</v>
      </c>
      <c r="I15" s="42"/>
      <c r="J15" s="34"/>
      <c r="K15" s="34"/>
      <c r="L15" s="34"/>
      <c r="M15" s="34"/>
      <c r="N15" s="34">
        <f t="shared" si="1"/>
        <v>0</v>
      </c>
      <c r="O15" s="29" t="e">
        <f t="shared" si="2"/>
        <v>#DIV/0!</v>
      </c>
      <c r="P15" s="13"/>
      <c r="Q15" s="13"/>
      <c r="R15" s="14"/>
      <c r="S15" s="38">
        <f t="shared" si="3"/>
        <v>0</v>
      </c>
      <c r="T15" s="38"/>
      <c r="U15" s="38"/>
      <c r="V15" s="38"/>
      <c r="W15" s="38"/>
      <c r="X15" s="20"/>
    </row>
    <row r="16" spans="1:24" s="1" customFormat="1" ht="20.25" customHeight="1">
      <c r="A16" s="17"/>
      <c r="B16" s="18"/>
      <c r="C16" s="17"/>
      <c r="D16" s="33"/>
      <c r="E16" s="19"/>
      <c r="F16" s="34"/>
      <c r="G16" s="34"/>
      <c r="H16" s="34">
        <f t="shared" si="0"/>
        <v>0</v>
      </c>
      <c r="I16" s="42"/>
      <c r="J16" s="34"/>
      <c r="K16" s="34"/>
      <c r="L16" s="34"/>
      <c r="M16" s="34"/>
      <c r="N16" s="34">
        <f t="shared" si="1"/>
        <v>0</v>
      </c>
      <c r="O16" s="29" t="e">
        <f t="shared" si="2"/>
        <v>#DIV/0!</v>
      </c>
      <c r="P16" s="13"/>
      <c r="Q16" s="13"/>
      <c r="R16" s="14"/>
      <c r="S16" s="38">
        <f t="shared" si="3"/>
        <v>0</v>
      </c>
      <c r="T16" s="38"/>
      <c r="U16" s="38"/>
      <c r="V16" s="38"/>
      <c r="W16" s="38"/>
      <c r="X16" s="20"/>
    </row>
    <row r="17" spans="1:24" s="1" customFormat="1" ht="20.25" customHeight="1">
      <c r="A17" s="17"/>
      <c r="B17" s="18"/>
      <c r="C17" s="17"/>
      <c r="D17" s="33"/>
      <c r="E17" s="19"/>
      <c r="F17" s="34"/>
      <c r="G17" s="34"/>
      <c r="H17" s="34">
        <f t="shared" si="0"/>
        <v>0</v>
      </c>
      <c r="I17" s="42"/>
      <c r="J17" s="34"/>
      <c r="K17" s="34"/>
      <c r="L17" s="34"/>
      <c r="M17" s="34"/>
      <c r="N17" s="34">
        <f t="shared" si="1"/>
        <v>0</v>
      </c>
      <c r="O17" s="29" t="e">
        <f t="shared" si="2"/>
        <v>#DIV/0!</v>
      </c>
      <c r="P17" s="13"/>
      <c r="Q17" s="13"/>
      <c r="R17" s="14"/>
      <c r="S17" s="38">
        <f t="shared" si="3"/>
        <v>0</v>
      </c>
      <c r="T17" s="38"/>
      <c r="U17" s="38"/>
      <c r="V17" s="38"/>
      <c r="W17" s="38"/>
      <c r="X17" s="20"/>
    </row>
    <row r="18" spans="1:24" s="2" customFormat="1" ht="20.25" customHeight="1">
      <c r="A18" s="21"/>
      <c r="B18" s="22">
        <f>COUNTA(B2:B17)</f>
        <v>1</v>
      </c>
      <c r="C18" s="23"/>
      <c r="D18" s="35"/>
      <c r="E18" s="24"/>
      <c r="F18" s="36"/>
      <c r="G18" s="36"/>
      <c r="H18" s="40">
        <f>SUM(H2:H17)</f>
        <v>375900</v>
      </c>
      <c r="I18" s="44">
        <f>SUM(I2:I17)</f>
        <v>206</v>
      </c>
      <c r="J18" s="36"/>
      <c r="K18" s="36"/>
      <c r="L18" s="36">
        <f>SUM(L2:L17)</f>
        <v>628</v>
      </c>
      <c r="M18" s="36">
        <f>SUM(M2:M17)</f>
        <v>8400</v>
      </c>
      <c r="N18" s="40">
        <f>SUM(N2:N17)</f>
        <v>658566</v>
      </c>
      <c r="O18" s="37"/>
      <c r="P18" s="14"/>
      <c r="Q18" s="14"/>
      <c r="R18" s="14"/>
      <c r="S18" s="38"/>
      <c r="T18" s="38"/>
      <c r="U18" s="38"/>
      <c r="V18" s="38"/>
      <c r="W18" s="38"/>
      <c r="X18" s="25"/>
    </row>
  </sheetData>
  <sortState ref="A2:X555">
    <sortCondition ref="C2:C555"/>
    <sortCondition ref="E2:E555"/>
    <sortCondition ref="J2:J555"/>
  </sortState>
  <phoneticPr fontId="1"/>
  <conditionalFormatting sqref="C2:C18">
    <cfRule type="cellIs" dxfId="14" priority="252" stopIfTrue="1" operator="equal">
      <formula>"保有中"</formula>
    </cfRule>
  </conditionalFormatting>
  <conditionalFormatting sqref="H18 N2:N18">
    <cfRule type="cellIs" dxfId="13" priority="253" stopIfTrue="1" operator="lessThan">
      <formula>0</formula>
    </cfRule>
  </conditionalFormatting>
  <conditionalFormatting sqref="E2:E18">
    <cfRule type="cellIs" dxfId="12" priority="256" stopIfTrue="1" operator="equal">
      <formula>"買い"</formula>
    </cfRule>
    <cfRule type="cellIs" dxfId="11" priority="257" stopIfTrue="1" operator="equal">
      <formula>"売り"</formula>
    </cfRule>
  </conditionalFormatting>
  <dataValidations count="2">
    <dataValidation type="list" allowBlank="1" showInputMessage="1" showErrorMessage="1" sqref="E2:E18">
      <formula1>"買い,売り"</formula1>
    </dataValidation>
    <dataValidation type="list" allowBlank="1" showInputMessage="1" showErrorMessage="1" sqref="C2:C18">
      <formula1>"保有中,決済済"</formula1>
    </dataValidation>
  </dataValidations>
  <pageMargins left="0.7" right="0.7" top="0.75" bottom="0.75" header="0.3" footer="0.3"/>
  <pageSetup paperSize="9" scale="4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損益管理表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2019-03-14T07:38:36Z</dcterms:modified>
</cp:coreProperties>
</file>